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heet" sheetId="1" r:id="rId4"/>
  </sheets>
  <definedNames/>
  <calcPr/>
  <extLst>
    <ext uri="GoogleSheetsCustomDataVersion2">
      <go:sheetsCustomData xmlns:go="http://customooxmlschemas.google.com/" r:id="rId5" roundtripDataChecksum="ybaMbHNzltjhqEfsJgudN5x+goBuswgm5CoMXFL9WiU="/>
    </ext>
  </extLst>
</workbook>
</file>

<file path=xl/sharedStrings.xml><?xml version="1.0" encoding="utf-8"?>
<sst xmlns="http://schemas.openxmlformats.org/spreadsheetml/2006/main" count="137" uniqueCount="67">
  <si>
    <t>INSTRUCTIONS:</t>
  </si>
  <si>
    <t>1. enter match and pair details for your team</t>
  </si>
  <si>
    <t>York Bridge Club Internal Teams Scoresheet</t>
  </si>
  <si>
    <t>Do not delete</t>
  </si>
  <si>
    <t>2. enter handicaps</t>
  </si>
  <si>
    <t>Handicaps</t>
  </si>
  <si>
    <t>these columns</t>
  </si>
  <si>
    <t>3. enter both scores for each board</t>
  </si>
  <si>
    <t>Team 1</t>
  </si>
  <si>
    <t>enter team name</t>
  </si>
  <si>
    <t>Score to Imps</t>
  </si>
  <si>
    <t>4. check the final result at bottom</t>
  </si>
  <si>
    <t>Team 2</t>
  </si>
  <si>
    <t>5. DO NOT MODIFY THIS SPREADSHEET!!!!</t>
  </si>
  <si>
    <t>6. DO NOT MODIFY THIS SPREADSHEET!!!!</t>
  </si>
  <si>
    <t>Match Date</t>
  </si>
  <si>
    <t>enter date</t>
  </si>
  <si>
    <t>7. DO NOT MODIFY THIS SPREADSHEET!!!!</t>
  </si>
  <si>
    <t>Board</t>
  </si>
  <si>
    <t>1st Round Imps</t>
  </si>
  <si>
    <t>Round 1</t>
  </si>
  <si>
    <t>+ve</t>
  </si>
  <si>
    <t>-ve</t>
  </si>
  <si>
    <t>Enter Pair 1 Names</t>
  </si>
  <si>
    <t>Enter Pair 2 Names</t>
  </si>
  <si>
    <t>Score</t>
  </si>
  <si>
    <t>Totals</t>
  </si>
  <si>
    <t>Net +/-</t>
  </si>
  <si>
    <t>Overall 1</t>
  </si>
  <si>
    <t>Imps  +</t>
  </si>
  <si>
    <t>Imps  -</t>
  </si>
  <si>
    <t>(1 - 8)</t>
  </si>
  <si>
    <t>2nd Round Imps</t>
  </si>
  <si>
    <t>Round 2</t>
  </si>
  <si>
    <t>(9 - 16)</t>
  </si>
  <si>
    <t>3rd Round Imps</t>
  </si>
  <si>
    <t>Round 3</t>
  </si>
  <si>
    <t>Enter Pair 2 names</t>
  </si>
  <si>
    <t>(17 - 24</t>
  </si>
  <si>
    <t>Scratch Result</t>
  </si>
  <si>
    <t>Total IMPs</t>
  </si>
  <si>
    <t>VP Result</t>
  </si>
  <si>
    <t>Imps to VPs</t>
  </si>
  <si>
    <t>team 1</t>
  </si>
  <si>
    <t>0 - 20</t>
  </si>
  <si>
    <t>team 2</t>
  </si>
  <si>
    <t>1 - 19</t>
  </si>
  <si>
    <t>2 - 18</t>
  </si>
  <si>
    <t>Handicap Result</t>
  </si>
  <si>
    <t>3 - 17</t>
  </si>
  <si>
    <t>4 - 16</t>
  </si>
  <si>
    <t>5 - 15</t>
  </si>
  <si>
    <t>6 - 14</t>
  </si>
  <si>
    <t>7 - 13</t>
  </si>
  <si>
    <t>8 - 12</t>
  </si>
  <si>
    <t>9 - 11</t>
  </si>
  <si>
    <t>10 - 10</t>
  </si>
  <si>
    <t>11 - 9</t>
  </si>
  <si>
    <t>12 - 8</t>
  </si>
  <si>
    <t>13 - 7</t>
  </si>
  <si>
    <t>14 - 6</t>
  </si>
  <si>
    <t>15 - 5</t>
  </si>
  <si>
    <t>16 - 4</t>
  </si>
  <si>
    <t>17 - 3</t>
  </si>
  <si>
    <t>18 - 2</t>
  </si>
  <si>
    <t>19 - 1</t>
  </si>
  <si>
    <t>20 - 0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</si>
</sst>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rgb="FF000000"/>
      <name val="Verdana"/>
      <scheme val="minor"/>
    </font>
    <font>
      <b/>
      <sz val="10.0"/>
      <color theme="1"/>
      <name val="Verdana"/>
      <scheme val="minor"/>
    </font>
    <font>
      <b/>
      <sz val="15.0"/>
      <color theme="1"/>
      <name val="Verdana"/>
      <scheme val="minor"/>
    </font>
    <font>
      <sz val="12.0"/>
      <color rgb="FF000000"/>
      <name val="Arial"/>
    </font>
    <font/>
    <font>
      <b/>
      <color theme="1"/>
      <name val="Verdana"/>
      <scheme val="minor"/>
    </font>
    <font>
      <color theme="1"/>
      <name val="Verdana"/>
      <scheme val="minor"/>
    </font>
    <font>
      <sz val="8.0"/>
      <color rgb="FF000000"/>
      <name val="Arial"/>
    </font>
    <font>
      <sz val="12.0"/>
      <color rgb="FFFF0000"/>
      <name val="Arial"/>
    </font>
    <font>
      <sz val="12.0"/>
      <color rgb="FFFFFFFF"/>
      <name val="Arial"/>
    </font>
    <font>
      <b/>
      <sz val="11.0"/>
      <color theme="1"/>
      <name val="Verdana"/>
      <scheme val="minor"/>
    </font>
    <font>
      <b/>
      <sz val="12.0"/>
      <color rgb="FF000000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FF8FF"/>
        <bgColor rgb="FFDFF8FF"/>
      </patternFill>
    </fill>
    <fill>
      <patternFill patternType="solid">
        <fgColor rgb="FFA4C2F4"/>
        <bgColor rgb="FFA4C2F4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51">
    <border/>
    <border>
      <left style="thin">
        <color rgb="FFAAAAAA"/>
      </left>
      <top style="thin">
        <color rgb="FFAAAAAA"/>
      </top>
      <bottom/>
    </border>
    <border>
      <right style="thin">
        <color rgb="FFAAAAAA"/>
      </right>
      <top style="thin">
        <color rgb="FFAAAAAA"/>
      </top>
      <bottom/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AAAAAA"/>
      </left>
      <top/>
      <bottom style="thin">
        <color rgb="FFAAAAAA"/>
      </bottom>
    </border>
    <border>
      <right style="thin">
        <color rgb="FFAAAAAA"/>
      </right>
      <top/>
      <bottom style="thin">
        <color rgb="FFAAAAAA"/>
      </bottom>
    </border>
    <border>
      <left style="thick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ck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AAAAAA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2" numFmtId="0" xfId="0" applyAlignment="1" applyFont="1">
      <alignment horizontal="center" readingOrder="0" shrinkToFit="0" vertical="top" wrapText="1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Alignment="1" applyBorder="1" applyFont="1">
      <alignment shrinkToFit="0" vertical="top" wrapText="1"/>
    </xf>
    <xf borderId="3" fillId="3" fontId="5" numFmtId="0" xfId="0" applyAlignment="1" applyBorder="1" applyFill="1" applyFont="1">
      <alignment readingOrder="0" shrinkToFit="0" vertical="top" wrapText="1"/>
    </xf>
    <xf borderId="4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shrinkToFit="0" vertical="top" wrapText="1"/>
    </xf>
    <xf borderId="6" fillId="2" fontId="3" numFmtId="0" xfId="0" applyAlignment="1" applyBorder="1" applyFont="1">
      <alignment horizontal="center" shrinkToFit="0" vertical="center" wrapText="0"/>
    </xf>
    <xf borderId="7" fillId="0" fontId="4" numFmtId="0" xfId="0" applyAlignment="1" applyBorder="1" applyFont="1">
      <alignment shrinkToFit="0" vertical="top" wrapText="1"/>
    </xf>
    <xf borderId="8" fillId="3" fontId="5" numFmtId="0" xfId="0" applyAlignment="1" applyBorder="1" applyFont="1">
      <alignment readingOrder="0" shrinkToFit="0" vertical="top" wrapText="1"/>
    </xf>
    <xf borderId="9" fillId="0" fontId="4" numFmtId="0" xfId="0" applyAlignment="1" applyBorder="1" applyFont="1">
      <alignment shrinkToFit="0" vertical="top" wrapText="1"/>
    </xf>
    <xf borderId="10" fillId="3" fontId="6" numFmtId="0" xfId="0" applyAlignment="1" applyBorder="1" applyFont="1">
      <alignment readingOrder="0" shrinkToFit="0" vertical="top" wrapText="1"/>
    </xf>
    <xf borderId="10" fillId="0" fontId="4" numFmtId="0" xfId="0" applyAlignment="1" applyBorder="1" applyFont="1">
      <alignment shrinkToFit="0" vertical="top" wrapText="1"/>
    </xf>
    <xf borderId="11" fillId="0" fontId="4" numFmtId="0" xfId="0" applyAlignment="1" applyBorder="1" applyFont="1">
      <alignment shrinkToFit="0" vertical="top" wrapText="1"/>
    </xf>
    <xf borderId="12" fillId="3" fontId="5" numFmtId="0" xfId="0" applyAlignment="1" applyBorder="1" applyFont="1">
      <alignment horizontal="center" readingOrder="0" shrinkToFit="0" vertical="top" wrapText="1"/>
    </xf>
    <xf borderId="13" fillId="0" fontId="4" numFmtId="0" xfId="0" applyAlignment="1" applyBorder="1" applyFont="1">
      <alignment shrinkToFit="0" vertical="top" wrapText="1"/>
    </xf>
    <xf borderId="14" fillId="4" fontId="3" numFmtId="0" xfId="0" applyAlignment="1" applyBorder="1" applyFill="1" applyFont="1">
      <alignment horizontal="center" shrinkToFit="0" vertical="center" wrapText="1"/>
    </xf>
    <xf borderId="15" fillId="0" fontId="4" numFmtId="0" xfId="0" applyAlignment="1" applyBorder="1" applyFont="1">
      <alignment shrinkToFit="0" vertical="top" wrapText="1"/>
    </xf>
    <xf borderId="16" fillId="3" fontId="5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shrinkToFit="0" vertical="top" wrapText="1"/>
    </xf>
    <xf borderId="18" fillId="3" fontId="6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shrinkToFit="0" vertical="top" wrapText="1"/>
    </xf>
    <xf borderId="19" fillId="0" fontId="4" numFmtId="0" xfId="0" applyAlignment="1" applyBorder="1" applyFont="1">
      <alignment shrinkToFit="0" vertical="top" wrapText="1"/>
    </xf>
    <xf borderId="16" fillId="3" fontId="5" numFmtId="0" xfId="0" applyAlignment="1" applyBorder="1" applyFont="1">
      <alignment horizontal="center" readingOrder="0" shrinkToFit="0" vertical="top" wrapText="1"/>
    </xf>
    <xf borderId="20" fillId="5" fontId="3" numFmtId="0" xfId="0" applyAlignment="1" applyBorder="1" applyFill="1" applyFont="1">
      <alignment horizontal="center" shrinkToFit="0" vertical="center" wrapText="0"/>
    </xf>
    <xf borderId="21" fillId="3" fontId="5" numFmtId="0" xfId="0" applyAlignment="1" applyBorder="1" applyFont="1">
      <alignment readingOrder="0" shrinkToFit="0" vertical="top" wrapText="1"/>
    </xf>
    <xf borderId="22" fillId="0" fontId="4" numFmtId="0" xfId="0" applyAlignment="1" applyBorder="1" applyFont="1">
      <alignment shrinkToFit="0" vertical="top" wrapText="1"/>
    </xf>
    <xf borderId="23" fillId="0" fontId="4" numFmtId="0" xfId="0" applyAlignment="1" applyBorder="1" applyFont="1">
      <alignment shrinkToFit="0" vertical="top" wrapText="1"/>
    </xf>
    <xf borderId="22" fillId="3" fontId="6" numFmtId="0" xfId="0" applyAlignment="1" applyBorder="1" applyFont="1">
      <alignment readingOrder="0" shrinkToFit="0" vertical="top" wrapText="1"/>
    </xf>
    <xf borderId="24" fillId="0" fontId="4" numFmtId="0" xfId="0" applyAlignment="1" applyBorder="1" applyFont="1">
      <alignment shrinkToFit="0" vertical="top" wrapText="1"/>
    </xf>
    <xf borderId="25" fillId="6" fontId="3" numFmtId="0" xfId="0" applyAlignment="1" applyBorder="1" applyFill="1" applyFont="1">
      <alignment horizontal="center" shrinkToFit="0" vertical="center" wrapText="0"/>
    </xf>
    <xf borderId="26" fillId="7" fontId="3" numFmtId="0" xfId="0" applyAlignment="1" applyBorder="1" applyFill="1" applyFont="1">
      <alignment horizontal="center" shrinkToFit="0" vertical="center" wrapText="0"/>
    </xf>
    <xf borderId="27" fillId="0" fontId="4" numFmtId="0" xfId="0" applyAlignment="1" applyBorder="1" applyFont="1">
      <alignment shrinkToFit="0" vertical="top" wrapText="1"/>
    </xf>
    <xf borderId="26" fillId="8" fontId="3" numFmtId="0" xfId="0" applyAlignment="1" applyBorder="1" applyFill="1" applyFont="1">
      <alignment horizontal="center" shrinkToFit="0" vertical="center" wrapText="0"/>
    </xf>
    <xf borderId="26" fillId="9" fontId="3" numFmtId="0" xfId="0" applyAlignment="1" applyBorder="1" applyFill="1" applyFont="1">
      <alignment horizontal="center" shrinkToFit="0" vertical="center" wrapText="0"/>
    </xf>
    <xf borderId="25" fillId="4" fontId="7" numFmtId="0" xfId="0" applyAlignment="1" applyBorder="1" applyFont="1">
      <alignment horizontal="center" shrinkToFit="0" vertical="center" wrapText="0"/>
    </xf>
    <xf borderId="25" fillId="6" fontId="3" numFmtId="1" xfId="0" applyAlignment="1" applyBorder="1" applyFont="1" applyNumberFormat="1">
      <alignment horizontal="center" shrinkToFit="0" vertical="center" wrapText="0"/>
    </xf>
    <xf borderId="28" fillId="7" fontId="3" numFmtId="0" xfId="0" applyAlignment="1" applyBorder="1" applyFont="1">
      <alignment horizontal="center" shrinkToFit="0" vertical="center" wrapText="0"/>
    </xf>
    <xf borderId="29" fillId="7" fontId="3" numFmtId="0" xfId="0" applyAlignment="1" applyBorder="1" applyFont="1">
      <alignment horizontal="center" shrinkToFit="0" vertical="center" wrapText="0"/>
    </xf>
    <xf borderId="28" fillId="8" fontId="3" numFmtId="0" xfId="0" applyAlignment="1" applyBorder="1" applyFont="1">
      <alignment horizontal="center" shrinkToFit="0" vertical="center" wrapText="0"/>
    </xf>
    <xf borderId="29" fillId="8" fontId="3" numFmtId="0" xfId="0" applyAlignment="1" applyBorder="1" applyFont="1">
      <alignment horizontal="center" shrinkToFit="0" vertical="center" wrapText="0"/>
    </xf>
    <xf borderId="28" fillId="9" fontId="3" numFmtId="0" xfId="0" applyAlignment="1" applyBorder="1" applyFont="1">
      <alignment horizontal="center" shrinkToFit="0" vertical="center" wrapText="0"/>
    </xf>
    <xf borderId="29" fillId="9" fontId="3" numFmtId="0" xfId="0" applyAlignment="1" applyBorder="1" applyFont="1">
      <alignment horizontal="center" shrinkToFit="0" vertical="center" wrapText="0"/>
    </xf>
    <xf borderId="25" fillId="10" fontId="3" numFmtId="0" xfId="0" applyAlignment="1" applyBorder="1" applyFill="1" applyFont="1">
      <alignment horizontal="center" shrinkToFit="0" vertical="center" wrapText="0"/>
    </xf>
    <xf borderId="30" fillId="6" fontId="3" numFmtId="0" xfId="0" applyAlignment="1" applyBorder="1" applyFont="1">
      <alignment horizontal="center" readingOrder="0" shrinkToFit="0" vertical="center" wrapText="0"/>
    </xf>
    <xf borderId="31" fillId="11" fontId="3" numFmtId="1" xfId="0" applyAlignment="1" applyBorder="1" applyFill="1" applyFont="1" applyNumberFormat="1">
      <alignment horizontal="center" readingOrder="0" shrinkToFit="0" vertical="center" wrapText="0"/>
    </xf>
    <xf borderId="32" fillId="11" fontId="3" numFmtId="1" xfId="0" applyAlignment="1" applyBorder="1" applyFont="1" applyNumberFormat="1">
      <alignment horizontal="center" readingOrder="0" shrinkToFit="0" vertical="center" wrapText="0"/>
    </xf>
    <xf borderId="31" fillId="12" fontId="3" numFmtId="1" xfId="0" applyAlignment="1" applyBorder="1" applyFill="1" applyFont="1" applyNumberFormat="1">
      <alignment horizontal="center" readingOrder="0" shrinkToFit="0" vertical="center" wrapText="0"/>
    </xf>
    <xf borderId="32" fillId="12" fontId="3" numFmtId="1" xfId="0" applyAlignment="1" applyBorder="1" applyFont="1" applyNumberFormat="1">
      <alignment horizontal="center" readingOrder="0" shrinkToFit="0" vertical="center" wrapText="0"/>
    </xf>
    <xf borderId="25" fillId="10" fontId="3" numFmtId="1" xfId="0" applyAlignment="1" applyBorder="1" applyFont="1" applyNumberFormat="1">
      <alignment horizontal="center" shrinkToFit="0" vertical="center" wrapText="0"/>
    </xf>
    <xf borderId="33" fillId="6" fontId="3" numFmtId="0" xfId="0" applyAlignment="1" applyBorder="1" applyFont="1">
      <alignment horizontal="center" readingOrder="0" shrinkToFit="0" vertical="center" wrapText="0"/>
    </xf>
    <xf borderId="34" fillId="11" fontId="3" numFmtId="1" xfId="0" applyAlignment="1" applyBorder="1" applyFont="1" applyNumberFormat="1">
      <alignment horizontal="center" readingOrder="0" shrinkToFit="0" vertical="center" wrapText="0"/>
    </xf>
    <xf borderId="35" fillId="11" fontId="3" numFmtId="1" xfId="0" applyAlignment="1" applyBorder="1" applyFont="1" applyNumberFormat="1">
      <alignment horizontal="center" readingOrder="0" shrinkToFit="0" vertical="center" wrapText="0"/>
    </xf>
    <xf borderId="34" fillId="12" fontId="3" numFmtId="1" xfId="0" applyAlignment="1" applyBorder="1" applyFont="1" applyNumberFormat="1">
      <alignment horizontal="center" readingOrder="0" shrinkToFit="0" vertical="center" wrapText="0"/>
    </xf>
    <xf borderId="35" fillId="12" fontId="3" numFmtId="1" xfId="0" applyAlignment="1" applyBorder="1" applyFont="1" applyNumberFormat="1">
      <alignment horizontal="center" readingOrder="0" shrinkToFit="0" vertical="center" wrapText="0"/>
    </xf>
    <xf borderId="34" fillId="11" fontId="3" numFmtId="1" xfId="0" applyAlignment="1" applyBorder="1" applyFont="1" applyNumberFormat="1">
      <alignment horizontal="center" shrinkToFit="0" vertical="center" wrapText="0"/>
    </xf>
    <xf borderId="34" fillId="12" fontId="3" numFmtId="1" xfId="0" applyAlignment="1" applyBorder="1" applyFont="1" applyNumberFormat="1">
      <alignment horizontal="center" shrinkToFit="0" vertical="center" wrapText="0"/>
    </xf>
    <xf borderId="25" fillId="4" fontId="3" numFmtId="0" xfId="0" applyAlignment="1" applyBorder="1" applyFont="1">
      <alignment horizontal="center" shrinkToFit="0" vertical="center" wrapText="0"/>
    </xf>
    <xf borderId="30" fillId="13" fontId="3" numFmtId="0" xfId="0" applyAlignment="1" applyBorder="1" applyFill="1" applyFont="1">
      <alignment horizontal="center" shrinkToFit="0" vertical="center" wrapText="0"/>
    </xf>
    <xf borderId="36" fillId="13" fontId="3" numFmtId="1" xfId="0" applyAlignment="1" applyBorder="1" applyFont="1" applyNumberFormat="1">
      <alignment horizontal="center" shrinkToFit="0" vertical="center" wrapText="0"/>
    </xf>
    <xf borderId="37" fillId="13" fontId="8" numFmtId="1" xfId="0" applyAlignment="1" applyBorder="1" applyFont="1" applyNumberFormat="1">
      <alignment horizontal="center" shrinkToFit="0" vertical="center" wrapText="0"/>
    </xf>
    <xf borderId="38" fillId="13" fontId="3" numFmtId="0" xfId="0" applyAlignment="1" applyBorder="1" applyFont="1">
      <alignment horizontal="center" shrinkToFit="0" vertical="center" wrapText="0"/>
    </xf>
    <xf borderId="39" fillId="13" fontId="3" numFmtId="1" xfId="0" applyAlignment="1" applyBorder="1" applyFont="1" applyNumberFormat="1">
      <alignment horizontal="center" shrinkToFit="0" vertical="center" wrapText="0"/>
    </xf>
    <xf borderId="40" fillId="13" fontId="8" numFmtId="1" xfId="0" applyAlignment="1" applyBorder="1" applyFont="1" applyNumberFormat="1">
      <alignment horizontal="center" shrinkToFit="0" vertical="center" wrapText="0"/>
    </xf>
    <xf borderId="39" fillId="13" fontId="3" numFmtId="0" xfId="0" applyAlignment="1" applyBorder="1" applyFont="1">
      <alignment horizontal="center" shrinkToFit="0" vertical="center" wrapText="0"/>
    </xf>
    <xf borderId="40" fillId="13" fontId="8" numFmtId="0" xfId="0" applyAlignment="1" applyBorder="1" applyFont="1">
      <alignment horizontal="center" shrinkToFit="0" vertical="center" wrapText="0"/>
    </xf>
    <xf borderId="30" fillId="14" fontId="3" numFmtId="0" xfId="0" applyAlignment="1" applyBorder="1" applyFill="1" applyFont="1">
      <alignment horizontal="center" shrinkToFit="0" vertical="center" wrapText="0"/>
    </xf>
    <xf borderId="36" fillId="14" fontId="3" numFmtId="0" xfId="0" applyAlignment="1" applyBorder="1" applyFont="1">
      <alignment horizontal="center" shrinkToFit="0" vertical="center" wrapText="0"/>
    </xf>
    <xf borderId="37" fillId="14" fontId="3" numFmtId="1" xfId="0" applyAlignment="1" applyBorder="1" applyFont="1" applyNumberFormat="1">
      <alignment horizontal="center" shrinkToFit="0" vertical="center" wrapText="0"/>
    </xf>
    <xf borderId="38" fillId="14" fontId="3" numFmtId="0" xfId="0" applyAlignment="1" applyBorder="1" applyFont="1">
      <alignment horizontal="center" shrinkToFit="0" vertical="center" wrapText="0"/>
    </xf>
    <xf borderId="39" fillId="14" fontId="8" numFmtId="1" xfId="0" applyAlignment="1" applyBorder="1" applyFont="1" applyNumberFormat="1">
      <alignment horizontal="center" shrinkToFit="0" vertical="center" wrapText="0"/>
    </xf>
    <xf borderId="40" fillId="14" fontId="8" numFmtId="0" xfId="0" applyAlignment="1" applyBorder="1" applyFont="1">
      <alignment horizontal="center" shrinkToFit="0" vertical="center" wrapText="0"/>
    </xf>
    <xf borderId="25" fillId="15" fontId="9" numFmtId="0" xfId="0" applyAlignment="1" applyBorder="1" applyFill="1" applyFont="1">
      <alignment horizontal="center" shrinkToFit="0" vertical="center" wrapText="0"/>
    </xf>
    <xf borderId="26" fillId="7" fontId="3" numFmtId="0" xfId="0" applyAlignment="1" applyBorder="1" applyFont="1">
      <alignment horizontal="center" readingOrder="0" shrinkToFit="0" vertical="center" wrapText="0"/>
    </xf>
    <xf borderId="26" fillId="8" fontId="3" numFmtId="0" xfId="0" applyAlignment="1" applyBorder="1" applyFont="1">
      <alignment horizontal="center" readingOrder="0" shrinkToFit="0" vertical="center" wrapText="0"/>
    </xf>
    <xf borderId="26" fillId="9" fontId="3" numFmtId="0" xfId="0" applyAlignment="1" applyBorder="1" applyFont="1">
      <alignment horizontal="center" readingOrder="0" shrinkToFit="0" vertical="center" wrapText="0"/>
    </xf>
    <xf borderId="25" fillId="4" fontId="7" numFmtId="0" xfId="0" applyAlignment="1" applyBorder="1" applyFont="1">
      <alignment horizontal="center" readingOrder="0" shrinkToFit="0" vertical="center" wrapText="0"/>
    </xf>
    <xf borderId="25" fillId="6" fontId="3" numFmtId="1" xfId="0" applyAlignment="1" applyBorder="1" applyFont="1" applyNumberFormat="1">
      <alignment horizontal="center" readingOrder="0" shrinkToFit="0" vertical="center" wrapText="0"/>
    </xf>
    <xf borderId="35" fillId="11" fontId="3" numFmtId="1" xfId="0" applyAlignment="1" applyBorder="1" applyFont="1" applyNumberFormat="1">
      <alignment horizontal="center" shrinkToFit="0" vertical="center" wrapText="0"/>
    </xf>
    <xf borderId="35" fillId="12" fontId="3" numFmtId="1" xfId="0" applyAlignment="1" applyBorder="1" applyFont="1" applyNumberFormat="1">
      <alignment horizontal="center" shrinkToFit="0" vertical="center" wrapText="0"/>
    </xf>
    <xf borderId="25" fillId="15" fontId="9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readingOrder="0" shrinkToFit="0" vertical="top" wrapText="1"/>
    </xf>
    <xf borderId="0" fillId="16" fontId="3" numFmtId="0" xfId="0" applyAlignment="1" applyFill="1" applyFont="1">
      <alignment horizontal="center" shrinkToFit="0" vertical="center" wrapText="0"/>
    </xf>
    <xf borderId="41" fillId="17" fontId="10" numFmtId="0" xfId="0" applyAlignment="1" applyBorder="1" applyFill="1" applyFont="1">
      <alignment horizontal="center" readingOrder="0" shrinkToFit="0" vertical="top" wrapText="1"/>
    </xf>
    <xf borderId="42" fillId="0" fontId="4" numFmtId="0" xfId="0" applyAlignment="1" applyBorder="1" applyFont="1">
      <alignment shrinkToFit="0" vertical="top" wrapText="1"/>
    </xf>
    <xf borderId="43" fillId="0" fontId="4" numFmtId="0" xfId="0" applyAlignment="1" applyBorder="1" applyFont="1">
      <alignment shrinkToFit="0" vertical="top" wrapText="1"/>
    </xf>
    <xf borderId="41" fillId="17" fontId="5" numFmtId="0" xfId="0" applyAlignment="1" applyBorder="1" applyFont="1">
      <alignment horizontal="center" readingOrder="0" shrinkToFit="0" vertical="top" wrapText="1"/>
    </xf>
    <xf borderId="14" fillId="4" fontId="3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readingOrder="0" shrinkToFit="0" vertical="top" wrapText="1"/>
    </xf>
    <xf borderId="44" fillId="3" fontId="11" numFmtId="0" xfId="0" applyAlignment="1" applyBorder="1" applyFont="1">
      <alignment horizontal="center" shrinkToFit="0" vertical="center" wrapText="0"/>
    </xf>
    <xf borderId="45" fillId="0" fontId="4" numFmtId="0" xfId="0" applyAlignment="1" applyBorder="1" applyFont="1">
      <alignment shrinkToFit="0" vertical="top" wrapText="1"/>
    </xf>
    <xf borderId="44" fillId="3" fontId="5" numFmtId="0" xfId="0" applyAlignment="1" applyBorder="1" applyFont="1">
      <alignment horizontal="center" readingOrder="0" shrinkToFit="0" vertical="top" wrapText="1"/>
    </xf>
    <xf borderId="20" fillId="5" fontId="3" numFmtId="0" xfId="0" applyAlignment="1" applyBorder="1" applyFont="1">
      <alignment horizontal="center" readingOrder="0" shrinkToFit="0" vertical="center" wrapText="0"/>
    </xf>
    <xf borderId="0" fillId="16" fontId="6" numFmtId="0" xfId="0" applyAlignment="1" applyFont="1">
      <alignment shrinkToFit="0" vertical="top" wrapText="1"/>
    </xf>
    <xf borderId="46" fillId="3" fontId="11" numFmtId="1" xfId="0" applyAlignment="1" applyBorder="1" applyFont="1" applyNumberFormat="1">
      <alignment horizontal="center" shrinkToFit="0" vertical="center" wrapText="0"/>
    </xf>
    <xf borderId="47" fillId="0" fontId="4" numFmtId="0" xfId="0" applyAlignment="1" applyBorder="1" applyFont="1">
      <alignment shrinkToFit="0" vertical="top" wrapText="1"/>
    </xf>
    <xf borderId="48" fillId="0" fontId="4" numFmtId="0" xfId="0" applyAlignment="1" applyBorder="1" applyFont="1">
      <alignment shrinkToFit="0" vertical="top" wrapText="1"/>
    </xf>
    <xf borderId="46" fillId="0" fontId="4" numFmtId="0" xfId="0" applyAlignment="1" applyBorder="1" applyFont="1">
      <alignment shrinkToFit="0" vertical="top" wrapText="1"/>
    </xf>
    <xf borderId="49" fillId="3" fontId="6" numFmtId="1" xfId="0" applyAlignment="1" applyBorder="1" applyFont="1" applyNumberFormat="1">
      <alignment shrinkToFit="0" vertical="top" wrapText="1"/>
    </xf>
    <xf borderId="50" fillId="3" fontId="6" numFmtId="1" xfId="0" applyAlignment="1" applyBorder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9.18" defaultRowHeight="15.0"/>
  <cols>
    <col customWidth="1" min="1" max="1" width="32.18"/>
    <col customWidth="1" min="2" max="2" width="4.0"/>
    <col customWidth="1" min="3" max="3" width="4.09"/>
    <col customWidth="1" min="4" max="4" width="4.0"/>
    <col customWidth="1" min="5" max="5" width="4.09"/>
    <col customWidth="1" min="6" max="6" width="4.0"/>
    <col customWidth="1" min="7" max="7" width="4.09"/>
    <col customWidth="1" min="8" max="8" width="4.0"/>
    <col customWidth="1" min="9" max="9" width="4.09"/>
    <col customWidth="1" min="10" max="10" width="4.0"/>
    <col customWidth="1" min="11" max="11" width="4.09"/>
    <col customWidth="1" min="12" max="12" width="4.0"/>
    <col customWidth="1" min="13" max="13" width="4.09"/>
    <col customWidth="1" min="14" max="14" width="4.0"/>
    <col customWidth="1" min="15" max="15" width="4.09"/>
    <col customWidth="1" min="16" max="16" width="4.0"/>
    <col customWidth="1" min="17" max="17" width="4.09"/>
    <col customWidth="1" min="18" max="18" width="2.82"/>
    <col customWidth="1" min="20" max="20" width="2.82"/>
    <col customWidth="1" min="21" max="21" width="6.18"/>
    <col customWidth="1" min="22" max="22" width="5.64"/>
  </cols>
  <sheetData>
    <row r="1">
      <c r="A1" s="1" t="s">
        <v>0</v>
      </c>
    </row>
    <row r="2">
      <c r="A2" s="1" t="s">
        <v>1</v>
      </c>
      <c r="B2" s="2" t="s">
        <v>2</v>
      </c>
      <c r="U2" s="3" t="s">
        <v>3</v>
      </c>
      <c r="V2" s="4"/>
    </row>
    <row r="3">
      <c r="A3" s="1" t="s">
        <v>4</v>
      </c>
      <c r="O3" s="5" t="s">
        <v>5</v>
      </c>
      <c r="P3" s="6"/>
      <c r="Q3" s="7"/>
      <c r="U3" s="8" t="s">
        <v>6</v>
      </c>
      <c r="V3" s="9"/>
    </row>
    <row r="4">
      <c r="A4" s="1" t="s">
        <v>7</v>
      </c>
      <c r="B4" s="10" t="s">
        <v>8</v>
      </c>
      <c r="C4" s="11"/>
      <c r="D4" s="12" t="s">
        <v>9</v>
      </c>
      <c r="E4" s="13"/>
      <c r="F4" s="13"/>
      <c r="G4" s="13"/>
      <c r="H4" s="13"/>
      <c r="I4" s="13"/>
      <c r="J4" s="13"/>
      <c r="K4" s="13"/>
      <c r="L4" s="13"/>
      <c r="M4" s="14"/>
      <c r="O4" s="15"/>
      <c r="Q4" s="16"/>
      <c r="U4" s="17" t="s">
        <v>10</v>
      </c>
      <c r="V4" s="18"/>
    </row>
    <row r="5">
      <c r="A5" s="1" t="s">
        <v>11</v>
      </c>
      <c r="B5" s="19" t="s">
        <v>12</v>
      </c>
      <c r="C5" s="20"/>
      <c r="D5" s="21" t="s">
        <v>9</v>
      </c>
      <c r="E5" s="22"/>
      <c r="F5" s="22"/>
      <c r="G5" s="22"/>
      <c r="H5" s="22"/>
      <c r="I5" s="22"/>
      <c r="J5" s="22"/>
      <c r="K5" s="22"/>
      <c r="L5" s="22"/>
      <c r="M5" s="23"/>
      <c r="O5" s="24"/>
      <c r="P5" s="22"/>
      <c r="Q5" s="23"/>
      <c r="U5" s="25">
        <v>10.0</v>
      </c>
      <c r="V5" s="25">
        <v>0.0</v>
      </c>
    </row>
    <row r="6">
      <c r="A6" s="1" t="s">
        <v>13</v>
      </c>
      <c r="U6" s="25">
        <v>11.0</v>
      </c>
      <c r="V6" s="25">
        <v>1.0</v>
      </c>
    </row>
    <row r="7">
      <c r="A7" s="1" t="s">
        <v>14</v>
      </c>
      <c r="B7" s="26" t="s">
        <v>15</v>
      </c>
      <c r="C7" s="27"/>
      <c r="D7" s="28"/>
      <c r="E7" s="29" t="s">
        <v>16</v>
      </c>
      <c r="F7" s="27"/>
      <c r="G7" s="30"/>
      <c r="U7" s="25">
        <v>41.0</v>
      </c>
      <c r="V7" s="25">
        <v>2.0</v>
      </c>
    </row>
    <row r="8">
      <c r="A8" s="1" t="s">
        <v>17</v>
      </c>
      <c r="U8" s="25">
        <v>81.0</v>
      </c>
      <c r="V8" s="25">
        <v>3.0</v>
      </c>
    </row>
    <row r="9">
      <c r="U9" s="25">
        <v>121.0</v>
      </c>
      <c r="V9" s="25">
        <v>4.0</v>
      </c>
    </row>
    <row r="10">
      <c r="A10" s="31" t="s">
        <v>18</v>
      </c>
      <c r="B10" s="32">
        <v>1.0</v>
      </c>
      <c r="C10" s="33"/>
      <c r="D10" s="34">
        <v>2.0</v>
      </c>
      <c r="E10" s="33"/>
      <c r="F10" s="35">
        <v>3.0</v>
      </c>
      <c r="G10" s="33"/>
      <c r="H10" s="34">
        <v>4.0</v>
      </c>
      <c r="I10" s="33"/>
      <c r="J10" s="32">
        <v>5.0</v>
      </c>
      <c r="K10" s="33"/>
      <c r="L10" s="34">
        <v>6.0</v>
      </c>
      <c r="M10" s="33"/>
      <c r="N10" s="32">
        <v>7.0</v>
      </c>
      <c r="O10" s="33"/>
      <c r="P10" s="34">
        <v>8.0</v>
      </c>
      <c r="Q10" s="33"/>
      <c r="S10" s="36" t="s">
        <v>19</v>
      </c>
      <c r="U10" s="25">
        <v>161.0</v>
      </c>
      <c r="V10" s="25">
        <v>5.0</v>
      </c>
    </row>
    <row r="11">
      <c r="A11" s="37" t="s">
        <v>20</v>
      </c>
      <c r="B11" s="38" t="s">
        <v>21</v>
      </c>
      <c r="C11" s="39" t="s">
        <v>22</v>
      </c>
      <c r="D11" s="40" t="s">
        <v>21</v>
      </c>
      <c r="E11" s="41" t="s">
        <v>22</v>
      </c>
      <c r="F11" s="42" t="s">
        <v>21</v>
      </c>
      <c r="G11" s="43" t="s">
        <v>22</v>
      </c>
      <c r="H11" s="40" t="s">
        <v>21</v>
      </c>
      <c r="I11" s="41" t="s">
        <v>22</v>
      </c>
      <c r="J11" s="38" t="s">
        <v>21</v>
      </c>
      <c r="K11" s="39" t="s">
        <v>22</v>
      </c>
      <c r="L11" s="40" t="s">
        <v>21</v>
      </c>
      <c r="M11" s="41" t="s">
        <v>22</v>
      </c>
      <c r="N11" s="38" t="s">
        <v>21</v>
      </c>
      <c r="O11" s="39" t="s">
        <v>22</v>
      </c>
      <c r="P11" s="40" t="s">
        <v>21</v>
      </c>
      <c r="Q11" s="41" t="s">
        <v>22</v>
      </c>
      <c r="S11" s="44">
        <f t="shared" ref="S11:S12" si="1">SUM(B16:Q16)</f>
        <v>0</v>
      </c>
      <c r="U11" s="25">
        <v>211.0</v>
      </c>
      <c r="V11" s="25">
        <v>6.0</v>
      </c>
    </row>
    <row r="12">
      <c r="A12" s="45" t="s">
        <v>23</v>
      </c>
      <c r="B12" s="46"/>
      <c r="C12" s="47"/>
      <c r="D12" s="48"/>
      <c r="E12" s="49"/>
      <c r="F12" s="46"/>
      <c r="G12" s="47"/>
      <c r="H12" s="48"/>
      <c r="I12" s="49"/>
      <c r="J12" s="46"/>
      <c r="K12" s="47"/>
      <c r="L12" s="48"/>
      <c r="M12" s="49"/>
      <c r="N12" s="46"/>
      <c r="O12" s="47"/>
      <c r="P12" s="48"/>
      <c r="Q12" s="49"/>
      <c r="S12" s="50">
        <f t="shared" si="1"/>
        <v>0</v>
      </c>
      <c r="U12" s="25">
        <v>261.0</v>
      </c>
      <c r="V12" s="25">
        <v>7.0</v>
      </c>
    </row>
    <row r="13">
      <c r="A13" s="51" t="s">
        <v>24</v>
      </c>
      <c r="B13" s="52"/>
      <c r="C13" s="53"/>
      <c r="D13" s="54"/>
      <c r="E13" s="55"/>
      <c r="F13" s="52"/>
      <c r="G13" s="53"/>
      <c r="H13" s="54"/>
      <c r="I13" s="55"/>
      <c r="J13" s="56"/>
      <c r="K13" s="53"/>
      <c r="L13" s="57"/>
      <c r="M13" s="55"/>
      <c r="N13" s="56"/>
      <c r="O13" s="53"/>
      <c r="P13" s="57"/>
      <c r="Q13" s="55"/>
      <c r="S13" s="58" t="s">
        <v>25</v>
      </c>
      <c r="U13" s="25">
        <v>311.0</v>
      </c>
      <c r="V13" s="25">
        <v>8.0</v>
      </c>
    </row>
    <row r="14">
      <c r="A14" s="59" t="s">
        <v>26</v>
      </c>
      <c r="B14" s="60">
        <f t="shared" ref="B14:Q14" si="2">SUM(B12:B13)</f>
        <v>0</v>
      </c>
      <c r="C14" s="61">
        <f t="shared" si="2"/>
        <v>0</v>
      </c>
      <c r="D14" s="60">
        <f t="shared" si="2"/>
        <v>0</v>
      </c>
      <c r="E14" s="61">
        <f t="shared" si="2"/>
        <v>0</v>
      </c>
      <c r="F14" s="60">
        <f t="shared" si="2"/>
        <v>0</v>
      </c>
      <c r="G14" s="61">
        <f t="shared" si="2"/>
        <v>0</v>
      </c>
      <c r="H14" s="60">
        <f t="shared" si="2"/>
        <v>0</v>
      </c>
      <c r="I14" s="61">
        <f t="shared" si="2"/>
        <v>0</v>
      </c>
      <c r="J14" s="60">
        <f t="shared" si="2"/>
        <v>0</v>
      </c>
      <c r="K14" s="61">
        <f t="shared" si="2"/>
        <v>0</v>
      </c>
      <c r="L14" s="60">
        <f t="shared" si="2"/>
        <v>0</v>
      </c>
      <c r="M14" s="61">
        <f t="shared" si="2"/>
        <v>0</v>
      </c>
      <c r="N14" s="60">
        <f t="shared" si="2"/>
        <v>0</v>
      </c>
      <c r="O14" s="61">
        <f t="shared" si="2"/>
        <v>0</v>
      </c>
      <c r="P14" s="60">
        <f t="shared" si="2"/>
        <v>0</v>
      </c>
      <c r="Q14" s="61">
        <f t="shared" si="2"/>
        <v>0</v>
      </c>
      <c r="S14" s="50">
        <f>S11-S12</f>
        <v>0</v>
      </c>
      <c r="U14" s="25">
        <v>361.0</v>
      </c>
      <c r="V14" s="25">
        <v>9.0</v>
      </c>
    </row>
    <row r="15">
      <c r="A15" s="62" t="s">
        <v>27</v>
      </c>
      <c r="B15" s="63">
        <f>IF(B14&gt;C14,B14-C14,0)</f>
        <v>0</v>
      </c>
      <c r="C15" s="64">
        <f>IF(B14&lt;C14,C14-B14,0)</f>
        <v>0</v>
      </c>
      <c r="D15" s="63">
        <f>IF(D14&gt;E14,D14-E14,0)</f>
        <v>0</v>
      </c>
      <c r="E15" s="64">
        <f>IF(D14&lt;E14,E14-D14,0)</f>
        <v>0</v>
      </c>
      <c r="F15" s="65">
        <f>IF(F14&gt;G14,F14-G14,0)</f>
        <v>0</v>
      </c>
      <c r="G15" s="64">
        <f>IF(F14&lt;G14,G14-F14,0)</f>
        <v>0</v>
      </c>
      <c r="H15" s="65">
        <f>IF(H14&gt;I14,H14-I14,0)</f>
        <v>0</v>
      </c>
      <c r="I15" s="66">
        <f>IF(H14&lt;I14,I14-H14,0)</f>
        <v>0</v>
      </c>
      <c r="J15" s="63">
        <f>IF(J14&gt;K14,J14-K14,0)</f>
        <v>0</v>
      </c>
      <c r="K15" s="64">
        <f>IF(J14&lt;K14,K14-J14,0)</f>
        <v>0</v>
      </c>
      <c r="L15" s="63">
        <f>IF(L14&gt;M14,L14-M14,0)</f>
        <v>0</v>
      </c>
      <c r="M15" s="66">
        <f>IF(L14&lt;M14,M14-L14,0)</f>
        <v>0</v>
      </c>
      <c r="N15" s="65">
        <f>IF(N14&gt;O14,N14-O14,0)</f>
        <v>0</v>
      </c>
      <c r="O15" s="64">
        <f>IF(N14&lt;O14,O14-N14,0)</f>
        <v>0</v>
      </c>
      <c r="P15" s="65">
        <f>IF(P14&gt;Q14,P14-Q14,0)</f>
        <v>0</v>
      </c>
      <c r="Q15" s="64">
        <f>IF(P14&lt;Q14,Q14-P14,0)</f>
        <v>0</v>
      </c>
      <c r="S15" s="58" t="s">
        <v>28</v>
      </c>
      <c r="U15" s="25">
        <v>421.0</v>
      </c>
      <c r="V15" s="25">
        <v>10.0</v>
      </c>
    </row>
    <row r="16">
      <c r="A16" s="67" t="s">
        <v>29</v>
      </c>
      <c r="B16" s="68">
        <f>IF(B15&lt;&gt;0,VLOOKUP(B15,$U$4:$V$26,2),0)</f>
        <v>0</v>
      </c>
      <c r="C16" s="69"/>
      <c r="D16" s="68">
        <f>IF(D15&lt;&gt;0,VLOOKUP(D15,$U$4:$V$26,2),0)</f>
        <v>0</v>
      </c>
      <c r="E16" s="69"/>
      <c r="F16" s="68">
        <f>IF(F15&lt;&gt;0,VLOOKUP(F15,$U$4:$V$26,2),0)</f>
        <v>0</v>
      </c>
      <c r="G16" s="69"/>
      <c r="H16" s="68">
        <f>IF(H15&lt;&gt;0,VLOOKUP(H15,$U$4:$V$26,2),0)</f>
        <v>0</v>
      </c>
      <c r="I16" s="69"/>
      <c r="J16" s="68">
        <f>IF(J15&lt;&gt;0,VLOOKUP(J15,$U$4:$V$26,2),0)</f>
        <v>0</v>
      </c>
      <c r="K16" s="69"/>
      <c r="L16" s="68">
        <f>IF(L15&lt;&gt;0,VLOOKUP(L15,$U$4:$V$26,2),0)</f>
        <v>0</v>
      </c>
      <c r="M16" s="69"/>
      <c r="N16" s="68">
        <f>IF(N15&lt;&gt;0,VLOOKUP(N15,$U$4:$V$26,2),0)</f>
        <v>0</v>
      </c>
      <c r="O16" s="69"/>
      <c r="P16" s="68">
        <f>IF(P15&lt;&gt;0,VLOOKUP(P15,$U$4:$V$26,2),0)</f>
        <v>0</v>
      </c>
      <c r="Q16" s="69"/>
      <c r="S16" s="50">
        <f>S14</f>
        <v>0</v>
      </c>
      <c r="U16" s="25">
        <v>491.0</v>
      </c>
      <c r="V16" s="25">
        <v>11.0</v>
      </c>
    </row>
    <row r="17">
      <c r="A17" s="70" t="s">
        <v>30</v>
      </c>
      <c r="B17" s="71"/>
      <c r="C17" s="72">
        <f>IF(C15&lt;&gt;0,VLOOKUP(C15,$U$4:$V$26,2),0)</f>
        <v>0</v>
      </c>
      <c r="D17" s="71"/>
      <c r="E17" s="72">
        <f>IF(E15&lt;&gt;0,VLOOKUP(E15,$U$4:$V$26,2),0)</f>
        <v>0</v>
      </c>
      <c r="F17" s="71"/>
      <c r="G17" s="72">
        <f>IF(G15&lt;&gt;0,VLOOKUP(G15,$U$4:$V$26,2),0)</f>
        <v>0</v>
      </c>
      <c r="H17" s="71"/>
      <c r="I17" s="72">
        <f>IF(I15&lt;&gt;0,VLOOKUP(I15,$U$4:$V$26,2),0)</f>
        <v>0</v>
      </c>
      <c r="J17" s="71"/>
      <c r="K17" s="72">
        <f>IF(K15&lt;&gt;0,VLOOKUP(K15,$U$4:$V$26,2),0)</f>
        <v>0</v>
      </c>
      <c r="L17" s="71"/>
      <c r="M17" s="72">
        <f>IF(M15&lt;&gt;0,VLOOKUP(M15,$U$4:$V$26,2),0)</f>
        <v>0</v>
      </c>
      <c r="N17" s="71"/>
      <c r="O17" s="72">
        <f>IF(O15&lt;&gt;0,VLOOKUP(O15,$U$4:$V$26,2),0)</f>
        <v>0</v>
      </c>
      <c r="P17" s="71"/>
      <c r="Q17" s="72">
        <f>IF(Q15&lt;&gt;0,VLOOKUP(Q15,$U$4:$V$26,2),0)</f>
        <v>0</v>
      </c>
      <c r="S17" s="73" t="s">
        <v>31</v>
      </c>
      <c r="U17" s="25">
        <v>591.0</v>
      </c>
      <c r="V17" s="25">
        <v>12.0</v>
      </c>
    </row>
    <row r="18">
      <c r="U18" s="25">
        <v>741.0</v>
      </c>
      <c r="V18" s="25">
        <v>13.0</v>
      </c>
    </row>
    <row r="19">
      <c r="A19" s="31" t="s">
        <v>18</v>
      </c>
      <c r="B19" s="74">
        <v>9.0</v>
      </c>
      <c r="C19" s="33"/>
      <c r="D19" s="75">
        <v>10.0</v>
      </c>
      <c r="E19" s="33"/>
      <c r="F19" s="76">
        <v>11.0</v>
      </c>
      <c r="G19" s="33"/>
      <c r="H19" s="75">
        <v>12.0</v>
      </c>
      <c r="I19" s="33"/>
      <c r="J19" s="74">
        <v>13.0</v>
      </c>
      <c r="K19" s="33"/>
      <c r="L19" s="75">
        <v>14.0</v>
      </c>
      <c r="M19" s="33"/>
      <c r="N19" s="74">
        <v>15.0</v>
      </c>
      <c r="O19" s="33"/>
      <c r="P19" s="75">
        <v>16.0</v>
      </c>
      <c r="Q19" s="33"/>
      <c r="S19" s="77" t="s">
        <v>32</v>
      </c>
      <c r="U19" s="25">
        <v>891.0</v>
      </c>
      <c r="V19" s="25">
        <v>14.0</v>
      </c>
    </row>
    <row r="20">
      <c r="A20" s="78" t="s">
        <v>33</v>
      </c>
      <c r="B20" s="38" t="s">
        <v>21</v>
      </c>
      <c r="C20" s="39" t="s">
        <v>22</v>
      </c>
      <c r="D20" s="40" t="s">
        <v>21</v>
      </c>
      <c r="E20" s="41" t="s">
        <v>22</v>
      </c>
      <c r="F20" s="42" t="s">
        <v>21</v>
      </c>
      <c r="G20" s="43" t="s">
        <v>22</v>
      </c>
      <c r="H20" s="40" t="s">
        <v>21</v>
      </c>
      <c r="I20" s="41" t="s">
        <v>22</v>
      </c>
      <c r="J20" s="38" t="s">
        <v>21</v>
      </c>
      <c r="K20" s="39" t="s">
        <v>22</v>
      </c>
      <c r="L20" s="40" t="s">
        <v>21</v>
      </c>
      <c r="M20" s="41" t="s">
        <v>22</v>
      </c>
      <c r="N20" s="38" t="s">
        <v>21</v>
      </c>
      <c r="O20" s="39" t="s">
        <v>22</v>
      </c>
      <c r="P20" s="40" t="s">
        <v>21</v>
      </c>
      <c r="Q20" s="41" t="s">
        <v>22</v>
      </c>
      <c r="S20" s="44">
        <f t="shared" ref="S20:S21" si="3">SUM(B25:Q25)</f>
        <v>0</v>
      </c>
      <c r="U20" s="25">
        <v>1091.0</v>
      </c>
      <c r="V20" s="25">
        <v>15.0</v>
      </c>
    </row>
    <row r="21">
      <c r="A21" s="45" t="s">
        <v>23</v>
      </c>
      <c r="B21" s="46"/>
      <c r="C21" s="47"/>
      <c r="D21" s="48"/>
      <c r="E21" s="49"/>
      <c r="F21" s="46"/>
      <c r="G21" s="47"/>
      <c r="H21" s="48"/>
      <c r="I21" s="49"/>
      <c r="J21" s="46"/>
      <c r="K21" s="47"/>
      <c r="L21" s="48"/>
      <c r="M21" s="49"/>
      <c r="N21" s="46"/>
      <c r="O21" s="47"/>
      <c r="P21" s="48"/>
      <c r="Q21" s="49"/>
      <c r="S21" s="50">
        <f t="shared" si="3"/>
        <v>0</v>
      </c>
      <c r="U21" s="25">
        <v>1291.0</v>
      </c>
      <c r="V21" s="25">
        <v>16.0</v>
      </c>
    </row>
    <row r="22">
      <c r="A22" s="51" t="s">
        <v>24</v>
      </c>
      <c r="B22" s="56"/>
      <c r="C22" s="53"/>
      <c r="D22" s="54"/>
      <c r="E22" s="55"/>
      <c r="F22" s="56"/>
      <c r="G22" s="79"/>
      <c r="H22" s="57"/>
      <c r="I22" s="80"/>
      <c r="J22" s="56"/>
      <c r="K22" s="79"/>
      <c r="L22" s="57"/>
      <c r="M22" s="80"/>
      <c r="N22" s="56"/>
      <c r="O22" s="79"/>
      <c r="P22" s="57"/>
      <c r="Q22" s="80"/>
      <c r="S22" s="58" t="s">
        <v>25</v>
      </c>
      <c r="U22" s="25">
        <v>1491.0</v>
      </c>
      <c r="V22" s="25">
        <v>17.0</v>
      </c>
    </row>
    <row r="23">
      <c r="A23" s="59" t="s">
        <v>26</v>
      </c>
      <c r="B23" s="60">
        <f t="shared" ref="B23:Q23" si="4">SUM(B21:B22)</f>
        <v>0</v>
      </c>
      <c r="C23" s="61">
        <f t="shared" si="4"/>
        <v>0</v>
      </c>
      <c r="D23" s="60">
        <f t="shared" si="4"/>
        <v>0</v>
      </c>
      <c r="E23" s="61">
        <f t="shared" si="4"/>
        <v>0</v>
      </c>
      <c r="F23" s="60">
        <f t="shared" si="4"/>
        <v>0</v>
      </c>
      <c r="G23" s="61">
        <f t="shared" si="4"/>
        <v>0</v>
      </c>
      <c r="H23" s="60">
        <f t="shared" si="4"/>
        <v>0</v>
      </c>
      <c r="I23" s="61">
        <f t="shared" si="4"/>
        <v>0</v>
      </c>
      <c r="J23" s="60">
        <f t="shared" si="4"/>
        <v>0</v>
      </c>
      <c r="K23" s="61">
        <f t="shared" si="4"/>
        <v>0</v>
      </c>
      <c r="L23" s="60">
        <f t="shared" si="4"/>
        <v>0</v>
      </c>
      <c r="M23" s="61">
        <f t="shared" si="4"/>
        <v>0</v>
      </c>
      <c r="N23" s="60">
        <f t="shared" si="4"/>
        <v>0</v>
      </c>
      <c r="O23" s="61">
        <f t="shared" si="4"/>
        <v>0</v>
      </c>
      <c r="P23" s="60">
        <f t="shared" si="4"/>
        <v>0</v>
      </c>
      <c r="Q23" s="61">
        <f t="shared" si="4"/>
        <v>0</v>
      </c>
      <c r="S23" s="50">
        <f>S20-S21</f>
        <v>0</v>
      </c>
      <c r="U23" s="25">
        <v>1741.0</v>
      </c>
      <c r="V23" s="25">
        <v>18.0</v>
      </c>
    </row>
    <row r="24">
      <c r="A24" s="62" t="s">
        <v>27</v>
      </c>
      <c r="B24" s="63">
        <f>IF(B23&gt;C23,B23-C23,0)</f>
        <v>0</v>
      </c>
      <c r="C24" s="64">
        <f>IF(B23&lt;C23,C23-B23,0)</f>
        <v>0</v>
      </c>
      <c r="D24" s="63">
        <f>IF(D23&gt;E23,D23-E23,0)</f>
        <v>0</v>
      </c>
      <c r="E24" s="64">
        <f>IF(D23&lt;E23,E23-D23,0)</f>
        <v>0</v>
      </c>
      <c r="F24" s="65">
        <f>IF(F23&gt;G23,F23-G23,0)</f>
        <v>0</v>
      </c>
      <c r="G24" s="64">
        <f>IF(F23&lt;G23,G23-F23,0)</f>
        <v>0</v>
      </c>
      <c r="H24" s="65">
        <f>IF(H23&gt;I23,H23-I23,0)</f>
        <v>0</v>
      </c>
      <c r="I24" s="66">
        <f>IF(H23&lt;I23,I23-H23,0)</f>
        <v>0</v>
      </c>
      <c r="J24" s="63">
        <f>IF(J23&gt;K23,J23-K23,0)</f>
        <v>0</v>
      </c>
      <c r="K24" s="64">
        <f>IF(J23&lt;K23,K23-J23,0)</f>
        <v>0</v>
      </c>
      <c r="L24" s="63">
        <f>IF(L23&gt;M23,L23-M23,0)</f>
        <v>0</v>
      </c>
      <c r="M24" s="66">
        <f>IF(L23&lt;M23,M23-L23,0)</f>
        <v>0</v>
      </c>
      <c r="N24" s="65">
        <f>IF(N23&gt;O23,N23-O23,0)</f>
        <v>0</v>
      </c>
      <c r="O24" s="64">
        <f>IF(N23&lt;O23,O23-N23,0)</f>
        <v>0</v>
      </c>
      <c r="P24" s="65">
        <f>IF(P23&gt;Q23,P23-Q23,0)</f>
        <v>0</v>
      </c>
      <c r="Q24" s="64">
        <f>IF(P23&lt;Q23,Q23-P23,0)</f>
        <v>0</v>
      </c>
      <c r="S24" s="58" t="s">
        <v>28</v>
      </c>
      <c r="U24" s="25">
        <v>1991.0</v>
      </c>
      <c r="V24" s="25">
        <v>19.0</v>
      </c>
    </row>
    <row r="25">
      <c r="A25" s="67" t="s">
        <v>29</v>
      </c>
      <c r="B25" s="68">
        <f>IF(B24&lt;&gt;0,VLOOKUP(B24,$U$4:$V$26,2),0)</f>
        <v>0</v>
      </c>
      <c r="C25" s="69"/>
      <c r="D25" s="68">
        <f>IF(D24&lt;&gt;0,VLOOKUP(D24,$U$4:$V$26,2),0)</f>
        <v>0</v>
      </c>
      <c r="E25" s="69"/>
      <c r="F25" s="68">
        <f>IF(F24&lt;&gt;0,VLOOKUP(F24,$U$4:$V$26,2),0)</f>
        <v>0</v>
      </c>
      <c r="G25" s="69"/>
      <c r="H25" s="68">
        <f>IF(H24&lt;&gt;0,VLOOKUP(H24,$U$4:$V$26,2),0)</f>
        <v>0</v>
      </c>
      <c r="I25" s="69"/>
      <c r="J25" s="68">
        <f>IF(J24&lt;&gt;0,VLOOKUP(J24,$U$4:$V$26,2),0)</f>
        <v>0</v>
      </c>
      <c r="K25" s="69"/>
      <c r="L25" s="68">
        <f>IF(L24&lt;&gt;0,VLOOKUP(L24,$U$4:$V$26,2),0)</f>
        <v>0</v>
      </c>
      <c r="M25" s="69"/>
      <c r="N25" s="68">
        <f>IF(N24&lt;&gt;0,VLOOKUP(N24,$U$4:$V$26,2),0)</f>
        <v>0</v>
      </c>
      <c r="O25" s="69"/>
      <c r="P25" s="68">
        <f>IF(P24&lt;&gt;0,VLOOKUP(P24,$U$4:$V$26,2),0)</f>
        <v>0</v>
      </c>
      <c r="Q25" s="69"/>
      <c r="S25" s="50">
        <f>S16+S23</f>
        <v>0</v>
      </c>
      <c r="U25" s="25">
        <v>2241.0</v>
      </c>
      <c r="V25" s="25">
        <v>20.0</v>
      </c>
    </row>
    <row r="26">
      <c r="A26" s="70" t="s">
        <v>30</v>
      </c>
      <c r="B26" s="71"/>
      <c r="C26" s="72">
        <f>IF(C24&lt;&gt;0,VLOOKUP(C24,$U$4:$V$26,2),0)</f>
        <v>0</v>
      </c>
      <c r="D26" s="71"/>
      <c r="E26" s="72">
        <f>IF(E24&lt;&gt;0,VLOOKUP(E24,$U$4:$V$26,2),0)</f>
        <v>0</v>
      </c>
      <c r="F26" s="71"/>
      <c r="G26" s="72">
        <f>IF(G24&lt;&gt;0,VLOOKUP(G24,$U$4:$V$26,2),0)</f>
        <v>0</v>
      </c>
      <c r="H26" s="71"/>
      <c r="I26" s="72">
        <f>IF(I24&lt;&gt;0,VLOOKUP(I24,$U$4:$V$26,2),0)</f>
        <v>0</v>
      </c>
      <c r="J26" s="71"/>
      <c r="K26" s="72">
        <f>IF(K24&lt;&gt;0,VLOOKUP(K24,$U$4:$V$26,2),0)</f>
        <v>0</v>
      </c>
      <c r="L26" s="71"/>
      <c r="M26" s="72">
        <f>IF(M24&lt;&gt;0,VLOOKUP(M24,$U$4:$V$26,2),0)</f>
        <v>0</v>
      </c>
      <c r="N26" s="71"/>
      <c r="O26" s="72">
        <f>IF(O24&lt;&gt;0,VLOOKUP(O24,$U$4:$V$26,2),0)</f>
        <v>0</v>
      </c>
      <c r="P26" s="71"/>
      <c r="Q26" s="72">
        <f>IF(Q24&lt;&gt;0,VLOOKUP(Q24,$U$4:$V$26,2),0)</f>
        <v>0</v>
      </c>
      <c r="S26" s="81" t="s">
        <v>34</v>
      </c>
      <c r="U26" s="25">
        <v>2491.0</v>
      </c>
      <c r="V26" s="25">
        <v>21.0</v>
      </c>
    </row>
    <row r="27">
      <c r="U27" s="25">
        <v>2991.0</v>
      </c>
      <c r="V27" s="25">
        <v>22.0</v>
      </c>
    </row>
    <row r="28">
      <c r="A28" s="31" t="s">
        <v>18</v>
      </c>
      <c r="B28" s="74">
        <v>17.0</v>
      </c>
      <c r="C28" s="33"/>
      <c r="D28" s="75">
        <v>18.0</v>
      </c>
      <c r="E28" s="33"/>
      <c r="F28" s="76">
        <v>19.0</v>
      </c>
      <c r="G28" s="33"/>
      <c r="H28" s="75">
        <v>20.0</v>
      </c>
      <c r="I28" s="33"/>
      <c r="J28" s="74">
        <v>21.0</v>
      </c>
      <c r="K28" s="33"/>
      <c r="L28" s="75">
        <v>22.0</v>
      </c>
      <c r="M28" s="33"/>
      <c r="N28" s="74">
        <v>23.0</v>
      </c>
      <c r="O28" s="33"/>
      <c r="P28" s="75">
        <v>24.0</v>
      </c>
      <c r="Q28" s="33"/>
      <c r="S28" s="77" t="s">
        <v>35</v>
      </c>
      <c r="U28" s="25">
        <v>3491.0</v>
      </c>
      <c r="V28" s="25">
        <v>23.0</v>
      </c>
    </row>
    <row r="29">
      <c r="A29" s="78" t="s">
        <v>36</v>
      </c>
      <c r="B29" s="38" t="s">
        <v>21</v>
      </c>
      <c r="C29" s="39" t="s">
        <v>22</v>
      </c>
      <c r="D29" s="40" t="s">
        <v>21</v>
      </c>
      <c r="E29" s="41" t="s">
        <v>22</v>
      </c>
      <c r="F29" s="42" t="s">
        <v>21</v>
      </c>
      <c r="G29" s="43" t="s">
        <v>22</v>
      </c>
      <c r="H29" s="40" t="s">
        <v>21</v>
      </c>
      <c r="I29" s="41" t="s">
        <v>22</v>
      </c>
      <c r="J29" s="38" t="s">
        <v>21</v>
      </c>
      <c r="K29" s="39" t="s">
        <v>22</v>
      </c>
      <c r="L29" s="40" t="s">
        <v>21</v>
      </c>
      <c r="M29" s="41" t="s">
        <v>22</v>
      </c>
      <c r="N29" s="38" t="s">
        <v>21</v>
      </c>
      <c r="O29" s="39" t="s">
        <v>22</v>
      </c>
      <c r="P29" s="40" t="s">
        <v>21</v>
      </c>
      <c r="Q29" s="41" t="s">
        <v>22</v>
      </c>
      <c r="S29" s="44">
        <f t="shared" ref="S29:S30" si="5">SUM(B34:Q34)</f>
        <v>0</v>
      </c>
      <c r="U29" s="25">
        <v>3991.0</v>
      </c>
      <c r="V29" s="25">
        <v>24.0</v>
      </c>
    </row>
    <row r="30">
      <c r="A30" s="45" t="s">
        <v>23</v>
      </c>
      <c r="B30" s="46"/>
      <c r="C30" s="47"/>
      <c r="D30" s="48"/>
      <c r="E30" s="49"/>
      <c r="F30" s="46"/>
      <c r="G30" s="47"/>
      <c r="H30" s="48"/>
      <c r="I30" s="49"/>
      <c r="J30" s="46"/>
      <c r="K30" s="47"/>
      <c r="L30" s="48"/>
      <c r="M30" s="49"/>
      <c r="N30" s="46"/>
      <c r="O30" s="47"/>
      <c r="P30" s="48"/>
      <c r="Q30" s="49"/>
      <c r="S30" s="50">
        <f t="shared" si="5"/>
        <v>0</v>
      </c>
    </row>
    <row r="31">
      <c r="A31" s="51" t="s">
        <v>37</v>
      </c>
      <c r="B31" s="56"/>
      <c r="C31" s="53"/>
      <c r="D31" s="57"/>
      <c r="E31" s="80"/>
      <c r="F31" s="56"/>
      <c r="G31" s="79"/>
      <c r="H31" s="57"/>
      <c r="I31" s="80"/>
      <c r="J31" s="56"/>
      <c r="K31" s="79"/>
      <c r="L31" s="57"/>
      <c r="M31" s="80"/>
      <c r="N31" s="56"/>
      <c r="O31" s="79"/>
      <c r="P31" s="57"/>
      <c r="Q31" s="80"/>
      <c r="S31" s="58" t="s">
        <v>25</v>
      </c>
    </row>
    <row r="32">
      <c r="A32" s="59" t="s">
        <v>26</v>
      </c>
      <c r="B32" s="60">
        <f t="shared" ref="B32:Q32" si="6">SUM(B30:B31)</f>
        <v>0</v>
      </c>
      <c r="C32" s="61">
        <f t="shared" si="6"/>
        <v>0</v>
      </c>
      <c r="D32" s="60">
        <f t="shared" si="6"/>
        <v>0</v>
      </c>
      <c r="E32" s="61">
        <f t="shared" si="6"/>
        <v>0</v>
      </c>
      <c r="F32" s="60">
        <f t="shared" si="6"/>
        <v>0</v>
      </c>
      <c r="G32" s="61">
        <f t="shared" si="6"/>
        <v>0</v>
      </c>
      <c r="H32" s="60">
        <f t="shared" si="6"/>
        <v>0</v>
      </c>
      <c r="I32" s="61">
        <f t="shared" si="6"/>
        <v>0</v>
      </c>
      <c r="J32" s="60">
        <f t="shared" si="6"/>
        <v>0</v>
      </c>
      <c r="K32" s="61">
        <f t="shared" si="6"/>
        <v>0</v>
      </c>
      <c r="L32" s="60">
        <f t="shared" si="6"/>
        <v>0</v>
      </c>
      <c r="M32" s="61">
        <f t="shared" si="6"/>
        <v>0</v>
      </c>
      <c r="N32" s="60">
        <f t="shared" si="6"/>
        <v>0</v>
      </c>
      <c r="O32" s="61">
        <f t="shared" si="6"/>
        <v>0</v>
      </c>
      <c r="P32" s="60">
        <f t="shared" si="6"/>
        <v>0</v>
      </c>
      <c r="Q32" s="61">
        <f t="shared" si="6"/>
        <v>0</v>
      </c>
      <c r="S32" s="50">
        <f>S29-S30</f>
        <v>0</v>
      </c>
    </row>
    <row r="33">
      <c r="A33" s="62" t="s">
        <v>27</v>
      </c>
      <c r="B33" s="63">
        <f>IF(B32&gt;C32,B32-C32,0)</f>
        <v>0</v>
      </c>
      <c r="C33" s="64">
        <f>IF(B32&lt;C32,C32-B32,0)</f>
        <v>0</v>
      </c>
      <c r="D33" s="63">
        <f>IF(D32&gt;E32,D32-E32,0)</f>
        <v>0</v>
      </c>
      <c r="E33" s="64">
        <f>IF(D32&lt;E32,E32-D32,0)</f>
        <v>0</v>
      </c>
      <c r="F33" s="65">
        <f>IF(F32&gt;G32,F32-G32,0)</f>
        <v>0</v>
      </c>
      <c r="G33" s="64">
        <f>IF(F32&lt;G32,G32-F32,0)</f>
        <v>0</v>
      </c>
      <c r="H33" s="65">
        <f>IF(H32&gt;I32,H32-I32,0)</f>
        <v>0</v>
      </c>
      <c r="I33" s="66">
        <f>IF(H32&lt;I32,I32-H32,0)</f>
        <v>0</v>
      </c>
      <c r="J33" s="63">
        <f>IF(J32&gt;K32,J32-K32,0)</f>
        <v>0</v>
      </c>
      <c r="K33" s="64">
        <f>IF(J32&lt;K32,K32-J32,0)</f>
        <v>0</v>
      </c>
      <c r="L33" s="63">
        <f>IF(L32&gt;M32,L32-M32,0)</f>
        <v>0</v>
      </c>
      <c r="M33" s="66">
        <f>IF(L32&lt;M32,M32-L32,0)</f>
        <v>0</v>
      </c>
      <c r="N33" s="65">
        <f>IF(N32&gt;O32,N32-O32,0)</f>
        <v>0</v>
      </c>
      <c r="O33" s="64">
        <f>IF(N32&lt;O32,O32-N32,0)</f>
        <v>0</v>
      </c>
      <c r="P33" s="65">
        <f>IF(P32&gt;Q32,P32-Q32,0)</f>
        <v>0</v>
      </c>
      <c r="Q33" s="64">
        <f>IF(P32&lt;Q32,Q32-P32,0)</f>
        <v>0</v>
      </c>
      <c r="S33" s="58" t="s">
        <v>28</v>
      </c>
    </row>
    <row r="34">
      <c r="A34" s="67" t="s">
        <v>29</v>
      </c>
      <c r="B34" s="68">
        <f>IF(B33&lt;&gt;0,VLOOKUP(B33,$U$4:$V$26,2),0)</f>
        <v>0</v>
      </c>
      <c r="C34" s="69"/>
      <c r="D34" s="68">
        <f>IF(D33&lt;&gt;0,VLOOKUP(D33,$U$4:$V$26,2),0)</f>
        <v>0</v>
      </c>
      <c r="E34" s="69"/>
      <c r="F34" s="68">
        <f>IF(F33&lt;&gt;0,VLOOKUP(F33,$U$4:$V$26,2),0)</f>
        <v>0</v>
      </c>
      <c r="G34" s="69"/>
      <c r="H34" s="68">
        <f>IF(H33&lt;&gt;0,VLOOKUP(H33,$U$4:$V$26,2),0)</f>
        <v>0</v>
      </c>
      <c r="I34" s="69"/>
      <c r="J34" s="68">
        <f>IF(J33&lt;&gt;0,VLOOKUP(J33,$U$4:$V$26,2),0)</f>
        <v>0</v>
      </c>
      <c r="K34" s="69"/>
      <c r="L34" s="68">
        <f>IF(L33&lt;&gt;0,VLOOKUP(L33,$U$4:$V$26,2),0)</f>
        <v>0</v>
      </c>
      <c r="M34" s="69"/>
      <c r="N34" s="68">
        <f>IF(N33&lt;&gt;0,VLOOKUP(N33,$U$4:$V$26,2),0)</f>
        <v>0</v>
      </c>
      <c r="O34" s="69"/>
      <c r="P34" s="68">
        <f>IF(P33&lt;&gt;0,VLOOKUP(P33,$U$4:$V$26,2),0)</f>
        <v>0</v>
      </c>
      <c r="Q34" s="69"/>
      <c r="S34" s="50">
        <f>S25+S32</f>
        <v>0</v>
      </c>
    </row>
    <row r="35">
      <c r="A35" s="70" t="s">
        <v>30</v>
      </c>
      <c r="B35" s="71"/>
      <c r="C35" s="72">
        <f>IF(C33&lt;&gt;0,VLOOKUP(C33,$U$4:$V$26,2),0)</f>
        <v>0</v>
      </c>
      <c r="D35" s="71"/>
      <c r="E35" s="72">
        <f>IF(E33&lt;&gt;0,VLOOKUP(E33,$U$4:$V$26,2),0)</f>
        <v>0</v>
      </c>
      <c r="F35" s="71"/>
      <c r="G35" s="72">
        <f>IF(G33&lt;&gt;0,VLOOKUP(G33,$U$4:$V$26,2),0)</f>
        <v>0</v>
      </c>
      <c r="H35" s="71"/>
      <c r="I35" s="72">
        <f>IF(I33&lt;&gt;0,VLOOKUP(I33,$U$4:$V$26,2),0)</f>
        <v>0</v>
      </c>
      <c r="J35" s="71"/>
      <c r="K35" s="72">
        <f>IF(K33&lt;&gt;0,VLOOKUP(K33,$U$4:$V$26,2),0)</f>
        <v>0</v>
      </c>
      <c r="L35" s="71"/>
      <c r="M35" s="72">
        <f>IF(M33&lt;&gt;0,VLOOKUP(M33,$U$4:$V$26,2),0)</f>
        <v>0</v>
      </c>
      <c r="N35" s="71"/>
      <c r="O35" s="72">
        <f>IF(O33&lt;&gt;0,VLOOKUP(O33,$U$4:$V$26,2),0)</f>
        <v>0</v>
      </c>
      <c r="P35" s="71"/>
      <c r="Q35" s="72">
        <f>IF(Q33&lt;&gt;0,VLOOKUP(Q33,$U$4:$V$26,2),0)</f>
        <v>0</v>
      </c>
      <c r="S35" s="81" t="s">
        <v>38</v>
      </c>
      <c r="U35" s="3" t="s">
        <v>3</v>
      </c>
      <c r="V35" s="4"/>
    </row>
    <row r="36">
      <c r="U36" s="8" t="s">
        <v>6</v>
      </c>
      <c r="V36" s="9"/>
    </row>
    <row r="37">
      <c r="B37" s="82" t="s">
        <v>39</v>
      </c>
      <c r="F37" s="83"/>
      <c r="G37" s="84" t="s">
        <v>40</v>
      </c>
      <c r="H37" s="85"/>
      <c r="I37" s="86"/>
      <c r="K37" s="87" t="s">
        <v>41</v>
      </c>
      <c r="L37" s="85"/>
      <c r="M37" s="86"/>
      <c r="U37" s="88" t="s">
        <v>42</v>
      </c>
      <c r="V37" s="18"/>
    </row>
    <row r="38">
      <c r="B38" s="89" t="s">
        <v>43</v>
      </c>
      <c r="F38" s="83"/>
      <c r="G38" s="90">
        <f t="shared" ref="G38:G39" si="7">S11+S20+S29</f>
        <v>0</v>
      </c>
      <c r="I38" s="91"/>
      <c r="K38" s="92" t="str">
        <f>VLOOKUP(U60,$U$38:$V$58,2)</f>
        <v>10 - 10</v>
      </c>
      <c r="M38" s="91"/>
      <c r="U38" s="93">
        <v>-66.0</v>
      </c>
      <c r="V38" s="25" t="s">
        <v>44</v>
      </c>
    </row>
    <row r="39">
      <c r="B39" s="89" t="s">
        <v>45</v>
      </c>
      <c r="F39" s="94"/>
      <c r="G39" s="95">
        <f t="shared" si="7"/>
        <v>0</v>
      </c>
      <c r="H39" s="96"/>
      <c r="I39" s="97"/>
      <c r="K39" s="98"/>
      <c r="L39" s="96"/>
      <c r="M39" s="97"/>
      <c r="U39" s="93">
        <v>-54.0</v>
      </c>
      <c r="V39" s="25" t="s">
        <v>46</v>
      </c>
    </row>
    <row r="40">
      <c r="F40" s="83"/>
      <c r="G40" s="83"/>
      <c r="U40" s="93">
        <v>-44.0</v>
      </c>
      <c r="V40" s="25" t="s">
        <v>47</v>
      </c>
    </row>
    <row r="41">
      <c r="B41" s="82" t="s">
        <v>48</v>
      </c>
      <c r="F41" s="83"/>
      <c r="G41" s="84" t="s">
        <v>40</v>
      </c>
      <c r="H41" s="85"/>
      <c r="I41" s="86"/>
      <c r="K41" s="87" t="s">
        <v>41</v>
      </c>
      <c r="L41" s="85"/>
      <c r="M41" s="86"/>
      <c r="U41" s="93">
        <v>-35.0</v>
      </c>
      <c r="V41" s="25" t="s">
        <v>49</v>
      </c>
    </row>
    <row r="42">
      <c r="B42" s="89" t="s">
        <v>43</v>
      </c>
      <c r="G42" s="90">
        <f>(S11+S20+S29)+O4</f>
        <v>0</v>
      </c>
      <c r="I42" s="91"/>
      <c r="K42" s="92" t="str">
        <f>VLOOKUP(U61,$U$31:$V$51,2)</f>
        <v>10 - 10</v>
      </c>
      <c r="M42" s="91"/>
      <c r="U42" s="93">
        <v>-28.0</v>
      </c>
      <c r="V42" s="25" t="s">
        <v>50</v>
      </c>
    </row>
    <row r="43">
      <c r="B43" s="89" t="s">
        <v>45</v>
      </c>
      <c r="G43" s="95">
        <f>(S12+S21+S30)</f>
        <v>0</v>
      </c>
      <c r="H43" s="96"/>
      <c r="I43" s="97"/>
      <c r="K43" s="98"/>
      <c r="L43" s="96"/>
      <c r="M43" s="97"/>
      <c r="U43" s="93">
        <v>-22.0</v>
      </c>
      <c r="V43" s="25" t="s">
        <v>51</v>
      </c>
    </row>
    <row r="44">
      <c r="U44" s="93">
        <v>-16.0</v>
      </c>
      <c r="V44" s="25" t="s">
        <v>52</v>
      </c>
    </row>
    <row r="45">
      <c r="U45" s="93">
        <v>-11.0</v>
      </c>
      <c r="V45" s="25" t="s">
        <v>53</v>
      </c>
    </row>
    <row r="46">
      <c r="U46" s="93">
        <v>-6.0</v>
      </c>
      <c r="V46" s="25" t="s">
        <v>54</v>
      </c>
    </row>
    <row r="47">
      <c r="U47" s="93">
        <v>-2.0</v>
      </c>
      <c r="V47" s="25" t="s">
        <v>55</v>
      </c>
    </row>
    <row r="48">
      <c r="U48" s="93">
        <v>0.0</v>
      </c>
      <c r="V48" s="25" t="s">
        <v>56</v>
      </c>
    </row>
    <row r="49">
      <c r="U49" s="93">
        <v>2.0</v>
      </c>
      <c r="V49" s="25" t="s">
        <v>57</v>
      </c>
    </row>
    <row r="50">
      <c r="U50" s="93">
        <v>6.0</v>
      </c>
      <c r="V50" s="25" t="s">
        <v>58</v>
      </c>
    </row>
    <row r="51">
      <c r="U51" s="93">
        <v>11.0</v>
      </c>
      <c r="V51" s="25" t="s">
        <v>59</v>
      </c>
    </row>
    <row r="52">
      <c r="U52" s="93">
        <v>16.0</v>
      </c>
      <c r="V52" s="25" t="s">
        <v>60</v>
      </c>
    </row>
    <row r="53">
      <c r="U53" s="93">
        <v>22.0</v>
      </c>
      <c r="V53" s="25" t="s">
        <v>61</v>
      </c>
    </row>
    <row r="54">
      <c r="U54" s="93">
        <v>28.0</v>
      </c>
      <c r="V54" s="25" t="s">
        <v>62</v>
      </c>
    </row>
    <row r="55">
      <c r="U55" s="93">
        <v>35.0</v>
      </c>
      <c r="V55" s="25" t="s">
        <v>63</v>
      </c>
    </row>
    <row r="56">
      <c r="U56" s="93">
        <v>44.0</v>
      </c>
      <c r="V56" s="25" t="s">
        <v>64</v>
      </c>
    </row>
    <row r="57">
      <c r="U57" s="93">
        <v>54.0</v>
      </c>
      <c r="V57" s="25" t="s">
        <v>65</v>
      </c>
    </row>
    <row r="58">
      <c r="U58" s="93">
        <v>66.0</v>
      </c>
      <c r="V58" s="25" t="s">
        <v>66</v>
      </c>
    </row>
    <row r="60">
      <c r="U60" s="99">
        <f>G38-G39</f>
        <v>0</v>
      </c>
    </row>
    <row r="61">
      <c r="U61" s="100">
        <f>G42-G43</f>
        <v>0</v>
      </c>
    </row>
  </sheetData>
  <mergeCells count="56">
    <mergeCell ref="O4:Q4"/>
    <mergeCell ref="O5:Q5"/>
    <mergeCell ref="B19:C19"/>
    <mergeCell ref="D19:E19"/>
    <mergeCell ref="F19:G19"/>
    <mergeCell ref="H19:I19"/>
    <mergeCell ref="J19:K19"/>
    <mergeCell ref="L19:M19"/>
    <mergeCell ref="N19:O19"/>
    <mergeCell ref="B28:C28"/>
    <mergeCell ref="D28:E28"/>
    <mergeCell ref="F28:G28"/>
    <mergeCell ref="H28:I28"/>
    <mergeCell ref="J28:K28"/>
    <mergeCell ref="L28:M28"/>
    <mergeCell ref="N28:O28"/>
    <mergeCell ref="G38:I38"/>
    <mergeCell ref="G39:I39"/>
    <mergeCell ref="B37:E37"/>
    <mergeCell ref="G37:I37"/>
    <mergeCell ref="K37:M37"/>
    <mergeCell ref="K38:M39"/>
    <mergeCell ref="U37:V37"/>
    <mergeCell ref="B38:E38"/>
    <mergeCell ref="B39:E39"/>
    <mergeCell ref="P10:Q10"/>
    <mergeCell ref="U2:V2"/>
    <mergeCell ref="U3:V3"/>
    <mergeCell ref="U4:V4"/>
    <mergeCell ref="P19:Q19"/>
    <mergeCell ref="P28:Q28"/>
    <mergeCell ref="U35:V35"/>
    <mergeCell ref="U36:V36"/>
    <mergeCell ref="B10:C10"/>
    <mergeCell ref="B4:C4"/>
    <mergeCell ref="B5:C5"/>
    <mergeCell ref="D4:M4"/>
    <mergeCell ref="D5:M5"/>
    <mergeCell ref="O3:Q3"/>
    <mergeCell ref="B7:D7"/>
    <mergeCell ref="E7:G7"/>
    <mergeCell ref="D10:E10"/>
    <mergeCell ref="F10:G10"/>
    <mergeCell ref="H10:I10"/>
    <mergeCell ref="J10:K10"/>
    <mergeCell ref="L10:M10"/>
    <mergeCell ref="N10:O10"/>
    <mergeCell ref="B2:N2"/>
    <mergeCell ref="B41:E41"/>
    <mergeCell ref="K41:M41"/>
    <mergeCell ref="K42:M43"/>
    <mergeCell ref="B42:E42"/>
    <mergeCell ref="B43:E43"/>
    <mergeCell ref="G41:I41"/>
    <mergeCell ref="G42:I42"/>
    <mergeCell ref="G43:I4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2015-10-29T10:20:18Z</dcterms:created>
  <dc:creator>Stephen Cordingley</dc:creator>
</cp:coreProperties>
</file>